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drawings/drawing2.xml" ContentType="application/vnd.openxmlformats-officedocument.drawing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drawings/drawing4.xml" ContentType="application/vnd.openxmlformats-officedocument.drawing+xml"/>
  <Override PartName="/xl/ctrlProps/ctrlProp10.xml" ContentType="application/vnd.ms-excel.controlproperties+xml"/>
  <Override PartName="/xl/drawings/drawing5.xml" ContentType="application/vnd.openxmlformats-officedocument.drawing+xml"/>
  <Override PartName="/xl/ctrlProps/ctrlProp11.xml" ContentType="application/vnd.ms-excel.controlproperties+xml"/>
  <Override PartName="/xl/drawings/drawing6.xml" ContentType="application/vnd.openxmlformats-officedocument.drawing+xml"/>
  <Override PartName="/xl/ctrlProps/ctrlProp12.xml" ContentType="application/vnd.ms-excel.controlproperties+xml"/>
  <Override PartName="/xl/drawings/drawing7.xml" ContentType="application/vnd.openxmlformats-officedocument.drawing+xml"/>
  <Override PartName="/xl/ctrlProps/ctrlProp13.xml" ContentType="application/vnd.ms-excel.controlproperties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20" windowWidth="14355" windowHeight="4680" activeTab="4"/>
  </bookViews>
  <sheets>
    <sheet name="Main Menu" sheetId="1" r:id="rId1"/>
    <sheet name="Staff" sheetId="2" r:id="rId2"/>
    <sheet name="Data Entry #1" sheetId="3" r:id="rId3"/>
    <sheet name="Data Entry #2" sheetId="5" r:id="rId4"/>
    <sheet name="Breakdown of costs" sheetId="4" r:id="rId5"/>
    <sheet name="Client List" sheetId="6" r:id="rId6"/>
    <sheet name="Pie Graph Data " sheetId="8" r:id="rId7"/>
    <sheet name="Pie Chart" sheetId="10" r:id="rId8"/>
  </sheets>
  <calcPr calcId="145621"/>
</workbook>
</file>

<file path=xl/calcChain.xml><?xml version="1.0" encoding="utf-8"?>
<calcChain xmlns="http://schemas.openxmlformats.org/spreadsheetml/2006/main">
  <c r="K8" i="2" l="1"/>
  <c r="K9" i="2"/>
  <c r="K10" i="2"/>
  <c r="K11" i="2"/>
  <c r="J8" i="2"/>
  <c r="J9" i="2"/>
  <c r="J10" i="2"/>
  <c r="J11" i="2"/>
  <c r="I8" i="2"/>
  <c r="I9" i="2"/>
  <c r="I10" i="2"/>
  <c r="I11" i="2"/>
  <c r="H8" i="2"/>
  <c r="H9" i="2"/>
  <c r="H10" i="2"/>
  <c r="H11" i="2"/>
  <c r="G8" i="2"/>
  <c r="G9" i="2"/>
  <c r="G10" i="2"/>
  <c r="G11" i="2"/>
  <c r="E8" i="2"/>
  <c r="E9" i="2"/>
  <c r="E10" i="2"/>
  <c r="E11" i="2"/>
  <c r="F9" i="2" l="1"/>
  <c r="F10" i="2"/>
  <c r="F11" i="2"/>
  <c r="F8" i="2"/>
  <c r="F6" i="2"/>
  <c r="F7" i="2"/>
  <c r="F5" i="2"/>
  <c r="D9" i="2"/>
  <c r="D10" i="2"/>
  <c r="D11" i="2"/>
  <c r="D8" i="2"/>
  <c r="D6" i="2"/>
  <c r="D7" i="2"/>
  <c r="D5" i="2"/>
  <c r="C17" i="5"/>
  <c r="B17" i="5"/>
  <c r="C16" i="3"/>
  <c r="B7" i="4" s="1"/>
  <c r="B11" i="4" s="1"/>
  <c r="B16" i="3"/>
  <c r="C13" i="2"/>
  <c r="B13" i="2"/>
  <c r="D13" i="2" l="1"/>
  <c r="E5" i="2"/>
  <c r="G5" i="2" s="1"/>
  <c r="E6" i="2"/>
  <c r="G6" i="2" s="1"/>
  <c r="F13" i="2"/>
  <c r="E7" i="2"/>
  <c r="G7" i="2" s="1"/>
  <c r="J7" i="2" l="1"/>
  <c r="K7" i="2" s="1"/>
  <c r="H7" i="2"/>
  <c r="I7" i="2" s="1"/>
  <c r="J5" i="2"/>
  <c r="H5" i="2"/>
  <c r="G13" i="2"/>
  <c r="J6" i="2"/>
  <c r="K6" i="2" s="1"/>
  <c r="H6" i="2"/>
  <c r="I6" i="2" s="1"/>
  <c r="E13" i="2"/>
  <c r="H13" i="2" l="1"/>
  <c r="I5" i="2"/>
  <c r="I13" i="2" s="1"/>
  <c r="J13" i="2"/>
  <c r="K5" i="2"/>
  <c r="B12" i="4" l="1"/>
  <c r="B14" i="4" s="1"/>
  <c r="K13" i="2"/>
  <c r="B16" i="4" l="1"/>
  <c r="B18" i="4" s="1"/>
  <c r="B20" i="4" s="1"/>
</calcChain>
</file>

<file path=xl/sharedStrings.xml><?xml version="1.0" encoding="utf-8"?>
<sst xmlns="http://schemas.openxmlformats.org/spreadsheetml/2006/main" count="97" uniqueCount="60">
  <si>
    <t>A Cut Above</t>
  </si>
  <si>
    <t>Main Menu</t>
  </si>
  <si>
    <t>Data Entry</t>
  </si>
  <si>
    <t>Staff Member</t>
  </si>
  <si>
    <t>Hours Worked</t>
  </si>
  <si>
    <t>No. of consultations</t>
  </si>
  <si>
    <t>Total Cost ($)</t>
  </si>
  <si>
    <t>Hourly Rate ($)</t>
  </si>
  <si>
    <t>Gross Wages ($)</t>
  </si>
  <si>
    <t>Tax ($)</t>
  </si>
  <si>
    <t>Net Wages ($)</t>
  </si>
  <si>
    <t>Anne Lueng</t>
  </si>
  <si>
    <t>Carl Masters</t>
  </si>
  <si>
    <t>Harvey Wall</t>
  </si>
  <si>
    <t>Helen Troy</t>
  </si>
  <si>
    <t>Nerida Beale</t>
  </si>
  <si>
    <t xml:space="preserve">Renee Fogarty </t>
  </si>
  <si>
    <t xml:space="preserve">Terry Quinn </t>
  </si>
  <si>
    <t>Total</t>
  </si>
  <si>
    <t>Staff</t>
  </si>
  <si>
    <t>Commission Rate (%)</t>
  </si>
  <si>
    <t>Client Name</t>
  </si>
  <si>
    <t>Costs ($)</t>
  </si>
  <si>
    <t>Fixed</t>
  </si>
  <si>
    <t>Variable (per consultation)</t>
  </si>
  <si>
    <t>Mark-up</t>
  </si>
  <si>
    <t>Hours worked</t>
  </si>
  <si>
    <t>Daily Pay ($)</t>
  </si>
  <si>
    <t>Super Rate (%)</t>
  </si>
  <si>
    <t>Tax Rate (%)</t>
  </si>
  <si>
    <t xml:space="preserve">No. of consultations </t>
  </si>
  <si>
    <t xml:space="preserve">Nerida Beale </t>
  </si>
  <si>
    <t>Terry Quinn</t>
  </si>
  <si>
    <t>Superannuation ($)</t>
  </si>
  <si>
    <t>Comission ($)</t>
  </si>
  <si>
    <t>Breakdown of costs</t>
  </si>
  <si>
    <t>Date of event</t>
  </si>
  <si>
    <t>Number of consultations</t>
  </si>
  <si>
    <t>Fixed costs</t>
  </si>
  <si>
    <t>Variable Costs</t>
  </si>
  <si>
    <t>Labour</t>
  </si>
  <si>
    <t>Markup</t>
  </si>
  <si>
    <t>Total Costs ($)</t>
  </si>
  <si>
    <t>Cost per consultation ($)</t>
  </si>
  <si>
    <t>Total charge to client ($)</t>
  </si>
  <si>
    <t>Markup ($)</t>
  </si>
  <si>
    <t>Jacob Smith</t>
  </si>
  <si>
    <t>Kelly Michael</t>
  </si>
  <si>
    <t>Client List</t>
  </si>
  <si>
    <t>First Name</t>
  </si>
  <si>
    <t>Surname</t>
  </si>
  <si>
    <t>Date</t>
  </si>
  <si>
    <t>Smith</t>
  </si>
  <si>
    <t>Jacob</t>
  </si>
  <si>
    <t>Kelly</t>
  </si>
  <si>
    <t>Michael</t>
  </si>
  <si>
    <t>Charge to client</t>
  </si>
  <si>
    <t xml:space="preserve">Fixed </t>
  </si>
  <si>
    <t xml:space="preserve">Variable </t>
  </si>
  <si>
    <t>Pie Chart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</si>
</sst>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;[Red]\-&quot;$&quot;#,##0"/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5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2" fontId="0" fillId="0" borderId="0" xfId="0" applyNumberFormat="1"/>
    <xf numFmtId="2" fontId="5" fillId="0" borderId="0" xfId="0" applyNumberFormat="1" applyFont="1"/>
    <xf numFmtId="0" fontId="4" fillId="0" borderId="0" xfId="0" applyFont="1"/>
    <xf numFmtId="0" fontId="1" fillId="0" borderId="0" xfId="0" applyFont="1"/>
    <xf numFmtId="2" fontId="4" fillId="0" borderId="1" xfId="0" applyNumberFormat="1" applyFont="1" applyBorder="1"/>
    <xf numFmtId="9" fontId="0" fillId="0" borderId="0" xfId="0" applyNumberFormat="1"/>
    <xf numFmtId="6" fontId="0" fillId="0" borderId="0" xfId="0" applyNumberFormat="1"/>
    <xf numFmtId="0" fontId="0" fillId="0" borderId="0" xfId="0" applyFont="1"/>
    <xf numFmtId="0" fontId="0" fillId="0" borderId="1" xfId="0" applyBorder="1"/>
    <xf numFmtId="1" fontId="0" fillId="0" borderId="0" xfId="0" applyNumberFormat="1"/>
    <xf numFmtId="1" fontId="5" fillId="0" borderId="0" xfId="0" applyNumberFormat="1" applyFont="1"/>
    <xf numFmtId="0" fontId="0" fillId="0" borderId="0" xfId="0" applyNumberFormat="1"/>
    <xf numFmtId="0" fontId="5" fillId="0" borderId="0" xfId="0" applyNumberFormat="1" applyFont="1"/>
    <xf numFmtId="3" fontId="0" fillId="0" borderId="0" xfId="0" applyNumberFormat="1"/>
    <xf numFmtId="164" fontId="0" fillId="0" borderId="0" xfId="0" applyNumberFormat="1"/>
    <xf numFmtId="4" fontId="0" fillId="0" borderId="1" xfId="0" applyNumberFormat="1" applyBorder="1"/>
    <xf numFmtId="4" fontId="0" fillId="0" borderId="2" xfId="0" applyNumberFormat="1" applyBorder="1"/>
    <xf numFmtId="0" fontId="3" fillId="0" borderId="0" xfId="0" applyFont="1" applyAlignment="1"/>
    <xf numFmtId="0" fontId="2" fillId="0" borderId="0" xfId="0" applyFont="1" applyAlignment="1"/>
    <xf numFmtId="14" fontId="0" fillId="0" borderId="0" xfId="0" applyNumberFormat="1"/>
    <xf numFmtId="14" fontId="5" fillId="0" borderId="0" xfId="0" applyNumberFormat="1" applyFont="1"/>
    <xf numFmtId="0" fontId="0" fillId="0" borderId="0" xfId="0" applyBorder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600"/>
            </a:pPr>
            <a:r>
              <a:rPr lang="en-AU" sz="3600"/>
              <a:t>Breakdown</a:t>
            </a:r>
            <a:r>
              <a:rPr lang="en-AU" sz="3600" baseline="0"/>
              <a:t> of costs for Jacob Smith</a:t>
            </a:r>
            <a:endParaRPr lang="en-AU" sz="3600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Pt>
            <c:idx val="1"/>
            <c:bubble3D val="0"/>
            <c:spPr>
              <a:solidFill>
                <a:srgbClr val="FFFF00"/>
              </a:solidFill>
            </c:spPr>
          </c:dPt>
          <c:dPt>
            <c:idx val="2"/>
            <c:bubble3D val="0"/>
            <c:spPr>
              <a:solidFill>
                <a:srgbClr val="00B050"/>
              </a:solidFill>
            </c:spPr>
          </c:dPt>
          <c:cat>
            <c:strRef>
              <c:f>'Pie Graph Data '!$A$4:$A$8</c:f>
              <c:strCache>
                <c:ptCount val="5"/>
                <c:pt idx="0">
                  <c:v>Fixed </c:v>
                </c:pt>
                <c:pt idx="1">
                  <c:v>Variable </c:v>
                </c:pt>
                <c:pt idx="2">
                  <c:v>Labour</c:v>
                </c:pt>
                <c:pt idx="3">
                  <c:v>Markup</c:v>
                </c:pt>
                <c:pt idx="4">
                  <c:v>Charge to client</c:v>
                </c:pt>
              </c:strCache>
            </c:strRef>
          </c:cat>
          <c:val>
            <c:numRef>
              <c:f>'Pie Graph Data '!$B$4:$B$8</c:f>
              <c:numCache>
                <c:formatCode>General</c:formatCode>
                <c:ptCount val="5"/>
                <c:pt idx="0" formatCode="#,##0">
                  <c:v>2000</c:v>
                </c:pt>
                <c:pt idx="1">
                  <c:v>200</c:v>
                </c:pt>
                <c:pt idx="2" formatCode="0.00">
                  <c:v>535.52</c:v>
                </c:pt>
                <c:pt idx="3" formatCode="0.00">
                  <c:v>4103.28</c:v>
                </c:pt>
                <c:pt idx="4">
                  <c:v>6838.79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8"/>
  <sheetViews>
    <sheetView zoomScale="61" workbookViewId="0" zoomToFit="1"/>
  </sheetViews>
  <pageMargins left="0.7" right="0.7" top="0.75" bottom="0.75" header="0.3" footer="0.3"/>
  <drawing r:id="rId1"/>
  <legacyDrawing r:id="rId2"/>
</chartsheet>
</file>

<file path=xl/ctrlProps/ctrlProp1.xml><?xml version="1.0" encoding="utf-8"?>
<formControlPr xmlns="http://schemas.microsoft.com/office/spreadsheetml/2009/9/main" objectType="Button" lockText="1"/>
</file>

<file path=xl/ctrlProps/ctrlProp10.xml><?xml version="1.0" encoding="utf-8"?>
<formControlPr xmlns="http://schemas.microsoft.com/office/spreadsheetml/2009/9/main" objectType="Button" lockText="1"/>
</file>

<file path=xl/ctrlProps/ctrlProp11.xml><?xml version="1.0" encoding="utf-8"?>
<formControlPr xmlns="http://schemas.microsoft.com/office/spreadsheetml/2009/9/main" objectType="Button" lockText="1"/>
</file>

<file path=xl/ctrlProps/ctrlProp12.xml><?xml version="1.0" encoding="utf-8"?>
<formControlPr xmlns="http://schemas.microsoft.com/office/spreadsheetml/2009/9/main" objectType="Button" lockText="1"/>
</file>

<file path=xl/ctrlProps/ctrlProp13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ctrlProps/ctrlProp7.xml><?xml version="1.0" encoding="utf-8"?>
<formControlPr xmlns="http://schemas.microsoft.com/office/spreadsheetml/2009/9/main" objectType="Button" lockText="1"/>
</file>

<file path=xl/ctrlProps/ctrlProp8.xml><?xml version="1.0" encoding="utf-8"?>
<formControlPr xmlns="http://schemas.microsoft.com/office/spreadsheetml/2009/9/main" objectType="Button" lockText="1"/>
</file>

<file path=xl/ctrlProps/ctrlProp9.xml><?xml version="1.0" encoding="utf-8"?>
<formControlPr xmlns="http://schemas.microsoft.com/office/spreadsheetml/2009/9/main" objectType="Button" lockText="1"/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276225</xdr:colOff>
          <xdr:row>3</xdr:row>
          <xdr:rowOff>123825</xdr:rowOff>
        </xdr:from>
        <xdr:to>
          <xdr:col>1</xdr:col>
          <xdr:colOff>571500</xdr:colOff>
          <xdr:row>6</xdr:row>
          <xdr:rowOff>28575</xdr:rowOff>
        </xdr:to>
        <xdr:sp macro="" textlink="">
          <xdr:nvSpPr>
            <xdr:cNvPr id="3073" name="Button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AU" sz="1100" b="0" i="0" u="none" strike="noStrike" baseline="0">
                  <a:solidFill>
                    <a:srgbClr val="000000"/>
                  </a:solidFill>
                  <a:latin typeface="Calibri"/>
                </a:rPr>
                <a:t>Staff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95250</xdr:colOff>
          <xdr:row>3</xdr:row>
          <xdr:rowOff>114301</xdr:rowOff>
        </xdr:from>
        <xdr:to>
          <xdr:col>3</xdr:col>
          <xdr:colOff>323850</xdr:colOff>
          <xdr:row>6</xdr:row>
          <xdr:rowOff>19051</xdr:rowOff>
        </xdr:to>
        <xdr:sp macro="" textlink="">
          <xdr:nvSpPr>
            <xdr:cNvPr id="3074" name="Button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AU" sz="1100" b="0" i="0" u="none" strike="noStrike" baseline="0">
                  <a:solidFill>
                    <a:srgbClr val="000000"/>
                  </a:solidFill>
                  <a:latin typeface="Calibri"/>
                </a:rPr>
                <a:t>Data Entry #1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466725</xdr:colOff>
          <xdr:row>3</xdr:row>
          <xdr:rowOff>104775</xdr:rowOff>
        </xdr:from>
        <xdr:to>
          <xdr:col>5</xdr:col>
          <xdr:colOff>190500</xdr:colOff>
          <xdr:row>6</xdr:row>
          <xdr:rowOff>19050</xdr:rowOff>
        </xdr:to>
        <xdr:sp macro="" textlink="">
          <xdr:nvSpPr>
            <xdr:cNvPr id="3075" name="Button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AU" sz="1100" b="0" i="0" u="none" strike="noStrike" baseline="0">
                  <a:solidFill>
                    <a:srgbClr val="000000"/>
                  </a:solidFill>
                  <a:latin typeface="Calibri"/>
                </a:rPr>
                <a:t>Data Entry #2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285750</xdr:colOff>
          <xdr:row>7</xdr:row>
          <xdr:rowOff>38100</xdr:rowOff>
        </xdr:from>
        <xdr:to>
          <xdr:col>1</xdr:col>
          <xdr:colOff>561975</xdr:colOff>
          <xdr:row>9</xdr:row>
          <xdr:rowOff>161925</xdr:rowOff>
        </xdr:to>
        <xdr:sp macro="" textlink="">
          <xdr:nvSpPr>
            <xdr:cNvPr id="3076" name="Button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AU" sz="1100" b="0" i="0" u="none" strike="noStrike" baseline="0">
                  <a:solidFill>
                    <a:srgbClr val="000000"/>
                  </a:solidFill>
                  <a:latin typeface="Calibri"/>
                </a:rPr>
                <a:t>Breakdown of  costs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104775</xdr:colOff>
          <xdr:row>7</xdr:row>
          <xdr:rowOff>47626</xdr:rowOff>
        </xdr:from>
        <xdr:to>
          <xdr:col>3</xdr:col>
          <xdr:colOff>361950</xdr:colOff>
          <xdr:row>9</xdr:row>
          <xdr:rowOff>171450</xdr:rowOff>
        </xdr:to>
        <xdr:sp macro="" textlink="">
          <xdr:nvSpPr>
            <xdr:cNvPr id="3077" name="Button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AU" sz="1100" b="0" i="0" u="none" strike="noStrike" baseline="0">
                  <a:solidFill>
                    <a:srgbClr val="000000"/>
                  </a:solidFill>
                  <a:latin typeface="Calibri"/>
                </a:rPr>
                <a:t>Client List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457200</xdr:colOff>
          <xdr:row>7</xdr:row>
          <xdr:rowOff>47626</xdr:rowOff>
        </xdr:from>
        <xdr:to>
          <xdr:col>5</xdr:col>
          <xdr:colOff>200025</xdr:colOff>
          <xdr:row>9</xdr:row>
          <xdr:rowOff>161926</xdr:rowOff>
        </xdr:to>
        <xdr:sp macro="" textlink="">
          <xdr:nvSpPr>
            <xdr:cNvPr id="3078" name="Button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AU" sz="1100" b="0" i="0" u="none" strike="noStrike" baseline="0">
                  <a:solidFill>
                    <a:srgbClr val="000000"/>
                  </a:solidFill>
                  <a:latin typeface="Calibri"/>
                </a:rPr>
                <a:t>Pie Graph Data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76200</xdr:colOff>
          <xdr:row>11</xdr:row>
          <xdr:rowOff>0</xdr:rowOff>
        </xdr:from>
        <xdr:to>
          <xdr:col>3</xdr:col>
          <xdr:colOff>381000</xdr:colOff>
          <xdr:row>13</xdr:row>
          <xdr:rowOff>123825</xdr:rowOff>
        </xdr:to>
        <xdr:sp macro="" textlink="">
          <xdr:nvSpPr>
            <xdr:cNvPr id="3079" name="Button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AU" sz="1100" b="0" i="0" u="none" strike="noStrike" baseline="0">
                  <a:solidFill>
                    <a:srgbClr val="000000"/>
                  </a:solidFill>
                  <a:latin typeface="Calibri"/>
                </a:rPr>
                <a:t>Pie Graph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133350</xdr:colOff>
          <xdr:row>0</xdr:row>
          <xdr:rowOff>133350</xdr:rowOff>
        </xdr:from>
        <xdr:to>
          <xdr:col>7</xdr:col>
          <xdr:colOff>104775</xdr:colOff>
          <xdr:row>1</xdr:row>
          <xdr:rowOff>200025</xdr:rowOff>
        </xdr:to>
        <xdr:sp macro="" textlink="">
          <xdr:nvSpPr>
            <xdr:cNvPr id="4097" name="Button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AU" sz="1100" b="0" i="0" u="none" strike="noStrike" baseline="0">
                  <a:solidFill>
                    <a:srgbClr val="000000"/>
                  </a:solidFill>
                  <a:latin typeface="Calibri"/>
                </a:rPr>
                <a:t>Main Menu</a:t>
              </a:r>
            </a:p>
          </xdr:txBody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247650</xdr:colOff>
          <xdr:row>0</xdr:row>
          <xdr:rowOff>142875</xdr:rowOff>
        </xdr:from>
        <xdr:to>
          <xdr:col>2</xdr:col>
          <xdr:colOff>1228725</xdr:colOff>
          <xdr:row>1</xdr:row>
          <xdr:rowOff>209550</xdr:rowOff>
        </xdr:to>
        <xdr:sp macro="" textlink="">
          <xdr:nvSpPr>
            <xdr:cNvPr id="5121" name="Butto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AU" sz="1100" b="0" i="0" u="none" strike="noStrike" baseline="0">
                  <a:solidFill>
                    <a:srgbClr val="000000"/>
                  </a:solidFill>
                  <a:latin typeface="Calibri"/>
                </a:rPr>
                <a:t>Main Menu</a:t>
              </a:r>
            </a:p>
          </xdr:txBody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266700</xdr:colOff>
          <xdr:row>0</xdr:row>
          <xdr:rowOff>152400</xdr:rowOff>
        </xdr:from>
        <xdr:to>
          <xdr:col>2</xdr:col>
          <xdr:colOff>1247775</xdr:colOff>
          <xdr:row>1</xdr:row>
          <xdr:rowOff>219075</xdr:rowOff>
        </xdr:to>
        <xdr:sp macro="" textlink="">
          <xdr:nvSpPr>
            <xdr:cNvPr id="6145" name="Butto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AU" sz="1100" b="0" i="0" u="none" strike="noStrike" baseline="0">
                  <a:solidFill>
                    <a:srgbClr val="000000"/>
                  </a:solidFill>
                  <a:latin typeface="Calibri"/>
                </a:rPr>
                <a:t>Main Menu</a:t>
              </a:r>
            </a:p>
          </xdr:txBody>
        </xdr:sp>
        <xdr:clientData fPrintsWithSheet="0"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552450</xdr:colOff>
          <xdr:row>0</xdr:row>
          <xdr:rowOff>152400</xdr:rowOff>
        </xdr:from>
        <xdr:to>
          <xdr:col>3</xdr:col>
          <xdr:colOff>161925</xdr:colOff>
          <xdr:row>1</xdr:row>
          <xdr:rowOff>219075</xdr:rowOff>
        </xdr:to>
        <xdr:sp macro="" textlink="">
          <xdr:nvSpPr>
            <xdr:cNvPr id="7169" name="Button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AU" sz="1100" b="0" i="0" u="none" strike="noStrike" baseline="0">
                  <a:solidFill>
                    <a:srgbClr val="000000"/>
                  </a:solidFill>
                  <a:latin typeface="Calibri"/>
                </a:rPr>
                <a:t>Main Menu</a:t>
              </a:r>
            </a:p>
          </xdr:txBody>
        </xdr:sp>
        <xdr:clientData fPrintsWithSheet="0"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609600</xdr:colOff>
          <xdr:row>0</xdr:row>
          <xdr:rowOff>161925</xdr:rowOff>
        </xdr:from>
        <xdr:to>
          <xdr:col>4</xdr:col>
          <xdr:colOff>190500</xdr:colOff>
          <xdr:row>1</xdr:row>
          <xdr:rowOff>228600</xdr:rowOff>
        </xdr:to>
        <xdr:sp macro="" textlink="">
          <xdr:nvSpPr>
            <xdr:cNvPr id="8193" name="Button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AU" sz="1100" b="0" i="0" u="none" strike="noStrike" baseline="0">
                  <a:solidFill>
                    <a:srgbClr val="000000"/>
                  </a:solidFill>
                  <a:latin typeface="Calibri"/>
                </a:rPr>
                <a:t>Main Menu</a:t>
              </a:r>
            </a:p>
          </xdr:txBody>
        </xdr:sp>
        <xdr:clientData fPrintsWithSheet="0"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47625</xdr:colOff>
          <xdr:row>0</xdr:row>
          <xdr:rowOff>171450</xdr:rowOff>
        </xdr:from>
        <xdr:to>
          <xdr:col>3</xdr:col>
          <xdr:colOff>419100</xdr:colOff>
          <xdr:row>1</xdr:row>
          <xdr:rowOff>238125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AU" sz="1100" b="0" i="0" u="none" strike="noStrike" baseline="0">
                  <a:solidFill>
                    <a:srgbClr val="000000"/>
                  </a:solidFill>
                  <a:latin typeface="Calibri"/>
                </a:rPr>
                <a:t>Main Menu</a:t>
              </a:r>
            </a:p>
          </xdr:txBody>
        </xdr:sp>
        <xdr:clientData fPrintsWithSheet="0"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12336411" cy="808088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8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0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1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2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G5"/>
  <sheetViews>
    <sheetView workbookViewId="0">
      <selection activeCell="J1" sqref="J1"/>
    </sheetView>
  </sheetViews>
  <sheetFormatPr defaultRowHeight="15" x14ac:dyDescent="0.25"/>
  <sheetData>
    <row r="1" spans="1:7" ht="28.5" x14ac:dyDescent="0.45">
      <c r="A1" s="26" t="s">
        <v>0</v>
      </c>
      <c r="B1" s="26"/>
      <c r="C1" s="26"/>
      <c r="D1" s="26"/>
      <c r="E1" s="26"/>
      <c r="F1" s="26"/>
    </row>
    <row r="3" spans="1:7" ht="26.25" x14ac:dyDescent="0.4">
      <c r="A3" s="27" t="s">
        <v>1</v>
      </c>
      <c r="B3" s="27"/>
      <c r="C3" s="27"/>
      <c r="D3" s="27"/>
      <c r="E3" s="27"/>
      <c r="F3" s="27"/>
    </row>
    <row r="5" spans="1:7" x14ac:dyDescent="0.25">
      <c r="G5" s="25"/>
    </row>
  </sheetData>
  <mergeCells count="2">
    <mergeCell ref="A3:F3"/>
    <mergeCell ref="A1:F1"/>
  </mergeCell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Button 1">
              <controlPr defaultSize="0" print="0" autoFill="0" autoPict="0" macro="[0]!Staff">
                <anchor moveWithCells="1" sizeWithCells="1">
                  <from>
                    <xdr:col>0</xdr:col>
                    <xdr:colOff>276225</xdr:colOff>
                    <xdr:row>3</xdr:row>
                    <xdr:rowOff>123825</xdr:rowOff>
                  </from>
                  <to>
                    <xdr:col>1</xdr:col>
                    <xdr:colOff>571500</xdr:colOff>
                    <xdr:row>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Button 2">
              <controlPr defaultSize="0" print="0" autoFill="0" autoPict="0" macro="[0]!Data_Entry_1">
                <anchor moveWithCells="1" sizeWithCells="1">
                  <from>
                    <xdr:col>2</xdr:col>
                    <xdr:colOff>95250</xdr:colOff>
                    <xdr:row>3</xdr:row>
                    <xdr:rowOff>114300</xdr:rowOff>
                  </from>
                  <to>
                    <xdr:col>3</xdr:col>
                    <xdr:colOff>323850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Button 3">
              <controlPr defaultSize="0" print="0" autoFill="0" autoPict="0" macro="[0]!Data_Entry_2">
                <anchor moveWithCells="1" sizeWithCells="1">
                  <from>
                    <xdr:col>3</xdr:col>
                    <xdr:colOff>466725</xdr:colOff>
                    <xdr:row>3</xdr:row>
                    <xdr:rowOff>104775</xdr:rowOff>
                  </from>
                  <to>
                    <xdr:col>5</xdr:col>
                    <xdr:colOff>190500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Button 4">
              <controlPr defaultSize="0" print="0" autoFill="0" autoPict="0" macro="[0]!Breakdown_of_costs">
                <anchor moveWithCells="1" sizeWithCells="1">
                  <from>
                    <xdr:col>0</xdr:col>
                    <xdr:colOff>285750</xdr:colOff>
                    <xdr:row>7</xdr:row>
                    <xdr:rowOff>38100</xdr:rowOff>
                  </from>
                  <to>
                    <xdr:col>1</xdr:col>
                    <xdr:colOff>561975</xdr:colOff>
                    <xdr:row>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Button 5">
              <controlPr defaultSize="0" print="0" autoFill="0" autoPict="0" macro="[0]!Client_list">
                <anchor moveWithCells="1" sizeWithCells="1">
                  <from>
                    <xdr:col>2</xdr:col>
                    <xdr:colOff>104775</xdr:colOff>
                    <xdr:row>7</xdr:row>
                    <xdr:rowOff>47625</xdr:rowOff>
                  </from>
                  <to>
                    <xdr:col>3</xdr:col>
                    <xdr:colOff>361950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9" name="Button 6">
              <controlPr defaultSize="0" print="0" autoFill="0" autoPict="0" macro="[0]!Pie_Chart_Data">
                <anchor moveWithCells="1" sizeWithCells="1">
                  <from>
                    <xdr:col>3</xdr:col>
                    <xdr:colOff>457200</xdr:colOff>
                    <xdr:row>7</xdr:row>
                    <xdr:rowOff>47625</xdr:rowOff>
                  </from>
                  <to>
                    <xdr:col>5</xdr:col>
                    <xdr:colOff>200025</xdr:colOff>
                    <xdr:row>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10" name="Button 7">
              <controlPr defaultSize="0" print="0" autoFill="0" autoPict="0" macro="[0]!Pie_Chart">
                <anchor moveWithCells="1" sizeWithCells="1">
                  <from>
                    <xdr:col>2</xdr:col>
                    <xdr:colOff>76200</xdr:colOff>
                    <xdr:row>11</xdr:row>
                    <xdr:rowOff>0</xdr:rowOff>
                  </from>
                  <to>
                    <xdr:col>3</xdr:col>
                    <xdr:colOff>381000</xdr:colOff>
                    <xdr:row>13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28"/>
  <sheetViews>
    <sheetView zoomScale="80" zoomScaleNormal="80" workbookViewId="0">
      <selection activeCell="C5" sqref="C5"/>
    </sheetView>
  </sheetViews>
  <sheetFormatPr defaultRowHeight="15" x14ac:dyDescent="0.25"/>
  <cols>
    <col min="1" max="1" width="25.140625" bestFit="1" customWidth="1"/>
    <col min="2" max="2" width="15.85546875" bestFit="1" customWidth="1"/>
    <col min="3" max="3" width="21.140625" bestFit="1" customWidth="1"/>
    <col min="4" max="4" width="13.85546875" bestFit="1" customWidth="1"/>
    <col min="5" max="5" width="13.7109375" bestFit="1" customWidth="1"/>
    <col min="6" max="6" width="19" bestFit="1" customWidth="1"/>
    <col min="7" max="7" width="15.140625" bestFit="1" customWidth="1"/>
    <col min="8" max="8" width="14.7109375" bestFit="1" customWidth="1"/>
    <col min="9" max="9" width="13.5703125" bestFit="1" customWidth="1"/>
    <col min="10" max="10" width="18.85546875" bestFit="1" customWidth="1"/>
    <col min="11" max="11" width="12.5703125" bestFit="1" customWidth="1"/>
  </cols>
  <sheetData>
    <row r="1" spans="1:11" ht="28.5" x14ac:dyDescent="0.4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26.25" x14ac:dyDescent="0.4">
      <c r="A2" s="27" t="s">
        <v>19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4" spans="1:11" ht="15.75" x14ac:dyDescent="0.25">
      <c r="A4" s="2" t="s">
        <v>3</v>
      </c>
      <c r="B4" s="3" t="s">
        <v>7</v>
      </c>
      <c r="C4" s="3" t="s">
        <v>20</v>
      </c>
      <c r="D4" s="3" t="s">
        <v>4</v>
      </c>
      <c r="E4" s="3" t="s">
        <v>34</v>
      </c>
      <c r="F4" s="3" t="s">
        <v>5</v>
      </c>
      <c r="G4" s="3" t="s">
        <v>8</v>
      </c>
      <c r="H4" s="3" t="s">
        <v>9</v>
      </c>
      <c r="I4" s="3" t="s">
        <v>10</v>
      </c>
      <c r="J4" s="3" t="s">
        <v>33</v>
      </c>
      <c r="K4" s="3" t="s">
        <v>6</v>
      </c>
    </row>
    <row r="5" spans="1:11" x14ac:dyDescent="0.25">
      <c r="A5" t="s">
        <v>11</v>
      </c>
      <c r="B5" s="4">
        <v>25</v>
      </c>
      <c r="C5" s="15">
        <v>5</v>
      </c>
      <c r="D5" s="13">
        <f>'Data Entry #1'!B12</f>
        <v>4</v>
      </c>
      <c r="E5">
        <f>D5*(B16*C16)</f>
        <v>5</v>
      </c>
      <c r="F5">
        <f>'Data Entry #1'!C12</f>
        <v>8</v>
      </c>
      <c r="G5" s="4">
        <f>(B5*D5)+E5</f>
        <v>105</v>
      </c>
      <c r="H5">
        <f>VLOOKUP(G5,$F$16:$G$28,2,TRUE)</f>
        <v>14.5</v>
      </c>
      <c r="I5" s="4">
        <f>G5-H5</f>
        <v>90.5</v>
      </c>
      <c r="J5" s="4">
        <f>G5*$H$16</f>
        <v>9.4499999999999993</v>
      </c>
      <c r="K5" s="4">
        <f>G5+J5</f>
        <v>114.45</v>
      </c>
    </row>
    <row r="6" spans="1:11" ht="15.75" x14ac:dyDescent="0.25">
      <c r="A6" s="1" t="s">
        <v>12</v>
      </c>
      <c r="B6" s="5">
        <v>22</v>
      </c>
      <c r="C6" s="16">
        <v>4</v>
      </c>
      <c r="D6" s="13">
        <f>'Data Entry #1'!B13</f>
        <v>10</v>
      </c>
      <c r="E6">
        <f t="shared" ref="E6:E11" si="0">D6*(B17*C17)</f>
        <v>8.8000000000000007</v>
      </c>
      <c r="F6">
        <f>'Data Entry #1'!C13</f>
        <v>20</v>
      </c>
      <c r="G6" s="4">
        <f t="shared" ref="G6:G11" si="1">(B6*D6)+E6</f>
        <v>228.8</v>
      </c>
      <c r="H6">
        <f t="shared" ref="H6:H11" si="2">VLOOKUP(G6,$F$16:$G$28,2,TRUE)</f>
        <v>20.5</v>
      </c>
      <c r="I6" s="4">
        <f t="shared" ref="I6:I11" si="3">G6-H6</f>
        <v>208.3</v>
      </c>
      <c r="J6" s="4">
        <f t="shared" ref="J6:J11" si="4">G6*$H$16</f>
        <v>20.591999999999999</v>
      </c>
      <c r="K6" s="4">
        <f t="shared" ref="K6:K11" si="5">G6+J6</f>
        <v>249.392</v>
      </c>
    </row>
    <row r="7" spans="1:11" ht="15.75" x14ac:dyDescent="0.25">
      <c r="A7" s="1" t="s">
        <v>13</v>
      </c>
      <c r="B7" s="5">
        <v>25</v>
      </c>
      <c r="C7" s="16">
        <v>5</v>
      </c>
      <c r="D7" s="13">
        <f>'Data Entry #1'!B14</f>
        <v>6</v>
      </c>
      <c r="E7">
        <f t="shared" si="0"/>
        <v>7.5</v>
      </c>
      <c r="F7">
        <f>'Data Entry #1'!C14</f>
        <v>12</v>
      </c>
      <c r="G7" s="4">
        <f t="shared" si="1"/>
        <v>157.5</v>
      </c>
      <c r="H7">
        <f t="shared" si="2"/>
        <v>18.5</v>
      </c>
      <c r="I7" s="4">
        <f t="shared" si="3"/>
        <v>139</v>
      </c>
      <c r="J7" s="4">
        <f t="shared" si="4"/>
        <v>14.174999999999999</v>
      </c>
      <c r="K7" s="4">
        <f t="shared" si="5"/>
        <v>171.67500000000001</v>
      </c>
    </row>
    <row r="8" spans="1:11" ht="15.75" x14ac:dyDescent="0.25">
      <c r="A8" s="1" t="s">
        <v>14</v>
      </c>
      <c r="B8" s="5">
        <v>18</v>
      </c>
      <c r="C8" s="16">
        <v>3</v>
      </c>
      <c r="D8" s="14">
        <f>'Data Entry #2'!B12</f>
        <v>3</v>
      </c>
      <c r="E8">
        <f t="shared" si="0"/>
        <v>1.62</v>
      </c>
      <c r="F8">
        <f>'Data Entry #2'!C12</f>
        <v>6</v>
      </c>
      <c r="G8" s="4">
        <f t="shared" si="1"/>
        <v>55.62</v>
      </c>
      <c r="H8">
        <f t="shared" si="2"/>
        <v>14.5</v>
      </c>
      <c r="I8" s="4">
        <f t="shared" si="3"/>
        <v>41.12</v>
      </c>
      <c r="J8" s="4">
        <f t="shared" si="4"/>
        <v>5.0057999999999998</v>
      </c>
      <c r="K8" s="4">
        <f t="shared" si="5"/>
        <v>60.625799999999998</v>
      </c>
    </row>
    <row r="9" spans="1:11" ht="15.75" x14ac:dyDescent="0.25">
      <c r="A9" s="1" t="s">
        <v>15</v>
      </c>
      <c r="B9" s="5">
        <v>18</v>
      </c>
      <c r="C9" s="16">
        <v>3</v>
      </c>
      <c r="D9" s="14">
        <f>'Data Entry #2'!B13</f>
        <v>6</v>
      </c>
      <c r="E9">
        <f t="shared" si="0"/>
        <v>3.24</v>
      </c>
      <c r="F9">
        <f>'Data Entry #2'!C13</f>
        <v>12</v>
      </c>
      <c r="G9" s="4">
        <f t="shared" si="1"/>
        <v>111.24</v>
      </c>
      <c r="H9">
        <f t="shared" si="2"/>
        <v>14.5</v>
      </c>
      <c r="I9" s="4">
        <f t="shared" si="3"/>
        <v>96.74</v>
      </c>
      <c r="J9" s="4">
        <f t="shared" si="4"/>
        <v>10.0116</v>
      </c>
      <c r="K9" s="4">
        <f t="shared" si="5"/>
        <v>121.2516</v>
      </c>
    </row>
    <row r="10" spans="1:11" ht="15.75" x14ac:dyDescent="0.25">
      <c r="A10" s="1" t="s">
        <v>16</v>
      </c>
      <c r="B10" s="5">
        <v>25</v>
      </c>
      <c r="C10" s="16">
        <v>5</v>
      </c>
      <c r="D10" s="14">
        <f>'Data Entry #2'!B14</f>
        <v>4</v>
      </c>
      <c r="E10">
        <f t="shared" si="0"/>
        <v>5</v>
      </c>
      <c r="F10">
        <f>'Data Entry #2'!C14</f>
        <v>8</v>
      </c>
      <c r="G10" s="4">
        <f t="shared" si="1"/>
        <v>105</v>
      </c>
      <c r="H10">
        <f t="shared" si="2"/>
        <v>14.5</v>
      </c>
      <c r="I10" s="4">
        <f t="shared" si="3"/>
        <v>90.5</v>
      </c>
      <c r="J10" s="4">
        <f t="shared" si="4"/>
        <v>9.4499999999999993</v>
      </c>
      <c r="K10" s="4">
        <f t="shared" si="5"/>
        <v>114.45</v>
      </c>
    </row>
    <row r="11" spans="1:11" ht="15.75" x14ac:dyDescent="0.25">
      <c r="A11" s="1" t="s">
        <v>17</v>
      </c>
      <c r="B11" s="5">
        <v>22</v>
      </c>
      <c r="C11" s="16">
        <v>4</v>
      </c>
      <c r="D11" s="14">
        <f>'Data Entry #2'!B15</f>
        <v>5</v>
      </c>
      <c r="E11">
        <f t="shared" si="0"/>
        <v>4.4000000000000004</v>
      </c>
      <c r="F11">
        <f>'Data Entry #2'!C15</f>
        <v>10</v>
      </c>
      <c r="G11" s="4">
        <f t="shared" si="1"/>
        <v>114.4</v>
      </c>
      <c r="H11">
        <f t="shared" si="2"/>
        <v>14.5</v>
      </c>
      <c r="I11" s="4">
        <f t="shared" si="3"/>
        <v>99.9</v>
      </c>
      <c r="J11" s="4">
        <f t="shared" si="4"/>
        <v>10.295999999999999</v>
      </c>
      <c r="K11" s="4">
        <f t="shared" si="5"/>
        <v>124.696</v>
      </c>
    </row>
    <row r="12" spans="1:11" ht="15.75" x14ac:dyDescent="0.25">
      <c r="A12" s="1"/>
      <c r="B12" s="1"/>
      <c r="C12" s="1"/>
      <c r="D12" s="1"/>
    </row>
    <row r="13" spans="1:11" ht="15.75" x14ac:dyDescent="0.25">
      <c r="A13" s="6" t="s">
        <v>18</v>
      </c>
      <c r="B13" s="8">
        <f>SUM(B5:B11)</f>
        <v>155</v>
      </c>
      <c r="C13" s="8">
        <f>SUM(C5:C11)</f>
        <v>29</v>
      </c>
      <c r="D13" s="8">
        <f>SUM(D5:D11)</f>
        <v>38</v>
      </c>
      <c r="E13" s="8">
        <f t="shared" ref="E13:K13" si="6">SUM(E5:E11)</f>
        <v>35.56</v>
      </c>
      <c r="F13" s="8">
        <f t="shared" si="6"/>
        <v>76</v>
      </c>
      <c r="G13" s="8">
        <f t="shared" si="6"/>
        <v>877.56</v>
      </c>
      <c r="H13" s="8">
        <f t="shared" si="6"/>
        <v>111.5</v>
      </c>
      <c r="I13" s="8">
        <f t="shared" si="6"/>
        <v>766.06</v>
      </c>
      <c r="J13" s="8">
        <f t="shared" si="6"/>
        <v>78.980400000000003</v>
      </c>
      <c r="K13" s="8">
        <f t="shared" si="6"/>
        <v>956.5404000000002</v>
      </c>
    </row>
    <row r="14" spans="1:11" ht="15.75" x14ac:dyDescent="0.25">
      <c r="A14" s="1"/>
      <c r="B14" s="1"/>
      <c r="C14" s="1"/>
      <c r="D14" s="1"/>
    </row>
    <row r="15" spans="1:11" ht="15.75" x14ac:dyDescent="0.25">
      <c r="A15" s="2" t="s">
        <v>3</v>
      </c>
      <c r="B15" s="2" t="s">
        <v>7</v>
      </c>
      <c r="C15" s="2" t="s">
        <v>20</v>
      </c>
      <c r="D15" s="1"/>
      <c r="F15" s="2" t="s">
        <v>27</v>
      </c>
      <c r="G15" s="2" t="s">
        <v>29</v>
      </c>
      <c r="H15" s="2" t="s">
        <v>28</v>
      </c>
    </row>
    <row r="16" spans="1:11" ht="15.75" x14ac:dyDescent="0.25">
      <c r="A16" t="s">
        <v>11</v>
      </c>
      <c r="B16" s="4">
        <v>25</v>
      </c>
      <c r="C16" s="4">
        <v>0.05</v>
      </c>
      <c r="D16" s="1"/>
      <c r="F16">
        <v>0</v>
      </c>
      <c r="G16" s="4">
        <v>14.5</v>
      </c>
      <c r="H16">
        <v>0.09</v>
      </c>
    </row>
    <row r="17" spans="1:8" ht="15.75" x14ac:dyDescent="0.25">
      <c r="A17" s="1" t="s">
        <v>12</v>
      </c>
      <c r="B17" s="5">
        <v>22</v>
      </c>
      <c r="C17" s="5">
        <v>0.04</v>
      </c>
      <c r="D17" s="1"/>
      <c r="F17">
        <v>120</v>
      </c>
      <c r="G17" s="4">
        <v>15</v>
      </c>
      <c r="H17">
        <v>0.09</v>
      </c>
    </row>
    <row r="18" spans="1:8" ht="15.75" x14ac:dyDescent="0.25">
      <c r="A18" s="1" t="s">
        <v>13</v>
      </c>
      <c r="B18" s="5">
        <v>25</v>
      </c>
      <c r="C18" s="5">
        <v>0.05</v>
      </c>
      <c r="D18" s="1"/>
      <c r="F18">
        <v>125</v>
      </c>
      <c r="G18" s="4">
        <v>15.5</v>
      </c>
      <c r="H18">
        <v>0.09</v>
      </c>
    </row>
    <row r="19" spans="1:8" ht="15.75" x14ac:dyDescent="0.25">
      <c r="A19" s="1" t="s">
        <v>14</v>
      </c>
      <c r="B19" s="5">
        <v>18</v>
      </c>
      <c r="C19" s="5">
        <v>0.03</v>
      </c>
      <c r="F19">
        <v>230</v>
      </c>
      <c r="G19" s="4">
        <v>16</v>
      </c>
      <c r="H19">
        <v>0.09</v>
      </c>
    </row>
    <row r="20" spans="1:8" ht="15.75" x14ac:dyDescent="0.25">
      <c r="A20" s="1" t="s">
        <v>15</v>
      </c>
      <c r="B20" s="5">
        <v>18</v>
      </c>
      <c r="C20" s="5">
        <v>0.03</v>
      </c>
      <c r="F20">
        <v>135</v>
      </c>
      <c r="G20" s="4">
        <v>16.5</v>
      </c>
      <c r="H20">
        <v>0.09</v>
      </c>
    </row>
    <row r="21" spans="1:8" ht="15.75" x14ac:dyDescent="0.25">
      <c r="A21" s="1" t="s">
        <v>16</v>
      </c>
      <c r="B21" s="5">
        <v>25</v>
      </c>
      <c r="C21" s="5">
        <v>0.05</v>
      </c>
      <c r="F21">
        <v>140</v>
      </c>
      <c r="G21" s="4">
        <v>17</v>
      </c>
      <c r="H21">
        <v>0.09</v>
      </c>
    </row>
    <row r="22" spans="1:8" ht="15.75" x14ac:dyDescent="0.25">
      <c r="A22" s="1" t="s">
        <v>17</v>
      </c>
      <c r="B22" s="5">
        <v>22</v>
      </c>
      <c r="C22" s="5">
        <v>0.04</v>
      </c>
      <c r="F22">
        <v>145</v>
      </c>
      <c r="G22" s="4">
        <v>17.5</v>
      </c>
      <c r="H22">
        <v>0.09</v>
      </c>
    </row>
    <row r="23" spans="1:8" x14ac:dyDescent="0.25">
      <c r="F23">
        <v>150</v>
      </c>
      <c r="G23" s="4">
        <v>18</v>
      </c>
      <c r="H23">
        <v>0.09</v>
      </c>
    </row>
    <row r="24" spans="1:8" x14ac:dyDescent="0.25">
      <c r="F24">
        <v>155</v>
      </c>
      <c r="G24" s="4">
        <v>18.5</v>
      </c>
      <c r="H24">
        <v>0.09</v>
      </c>
    </row>
    <row r="25" spans="1:8" x14ac:dyDescent="0.25">
      <c r="F25">
        <v>160</v>
      </c>
      <c r="G25" s="4">
        <v>19</v>
      </c>
      <c r="H25">
        <v>0.09</v>
      </c>
    </row>
    <row r="26" spans="1:8" x14ac:dyDescent="0.25">
      <c r="F26">
        <v>165</v>
      </c>
      <c r="G26" s="4">
        <v>19.5</v>
      </c>
      <c r="H26">
        <v>0.09</v>
      </c>
    </row>
    <row r="27" spans="1:8" x14ac:dyDescent="0.25">
      <c r="F27">
        <v>170</v>
      </c>
      <c r="G27" s="4">
        <v>20</v>
      </c>
      <c r="H27">
        <v>0.09</v>
      </c>
    </row>
    <row r="28" spans="1:8" x14ac:dyDescent="0.25">
      <c r="F28">
        <v>175</v>
      </c>
      <c r="G28" s="4">
        <v>20.5</v>
      </c>
      <c r="H28">
        <v>0.09</v>
      </c>
    </row>
  </sheetData>
  <mergeCells count="2">
    <mergeCell ref="A1:K1"/>
    <mergeCell ref="A2:K2"/>
  </mergeCells>
  <dataValidations count="2">
    <dataValidation type="list" allowBlank="1" showInputMessage="1" showErrorMessage="1" sqref="C5:C11">
      <formula1>"3,4,5"</formula1>
    </dataValidation>
    <dataValidation type="decimal" allowBlank="1" showInputMessage="1" showErrorMessage="1" sqref="B5:B11">
      <formula1>15</formula1>
      <formula2>30</formula2>
    </dataValidation>
  </dataValidations>
  <pageMargins left="0.7" right="0.7" top="0.75" bottom="0.75" header="0.3" footer="0.3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Button 1">
              <controlPr defaultSize="0" print="0" autoFill="0" autoPict="0" macro="[0]!Main_Menu">
                <anchor moveWithCells="1" sizeWithCells="1">
                  <from>
                    <xdr:col>6</xdr:col>
                    <xdr:colOff>133350</xdr:colOff>
                    <xdr:row>0</xdr:row>
                    <xdr:rowOff>133350</xdr:rowOff>
                  </from>
                  <to>
                    <xdr:col>7</xdr:col>
                    <xdr:colOff>104775</xdr:colOff>
                    <xdr:row>1</xdr:row>
                    <xdr:rowOff>200025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C16"/>
  <sheetViews>
    <sheetView workbookViewId="0">
      <selection activeCell="B12" sqref="B12"/>
    </sheetView>
  </sheetViews>
  <sheetFormatPr defaultRowHeight="15" x14ac:dyDescent="0.25"/>
  <cols>
    <col min="1" max="1" width="27.7109375" bestFit="1" customWidth="1"/>
    <col min="2" max="2" width="14.85546875" bestFit="1" customWidth="1"/>
    <col min="3" max="3" width="21.7109375" bestFit="1" customWidth="1"/>
  </cols>
  <sheetData>
    <row r="1" spans="1:3" ht="28.5" x14ac:dyDescent="0.45">
      <c r="A1" s="26" t="s">
        <v>0</v>
      </c>
      <c r="B1" s="26"/>
      <c r="C1" s="26"/>
    </row>
    <row r="2" spans="1:3" ht="26.25" x14ac:dyDescent="0.4">
      <c r="A2" s="27" t="s">
        <v>2</v>
      </c>
      <c r="B2" s="27"/>
      <c r="C2" s="27"/>
    </row>
    <row r="4" spans="1:3" ht="15.75" x14ac:dyDescent="0.25">
      <c r="A4" s="6" t="s">
        <v>21</v>
      </c>
      <c r="B4" t="s">
        <v>46</v>
      </c>
    </row>
    <row r="6" spans="1:3" ht="15.75" x14ac:dyDescent="0.25">
      <c r="A6" s="6" t="s">
        <v>22</v>
      </c>
    </row>
    <row r="7" spans="1:3" ht="15.75" x14ac:dyDescent="0.25">
      <c r="A7" s="6" t="s">
        <v>23</v>
      </c>
      <c r="B7" s="10">
        <v>2000</v>
      </c>
    </row>
    <row r="8" spans="1:3" ht="15.75" x14ac:dyDescent="0.25">
      <c r="A8" s="6" t="s">
        <v>24</v>
      </c>
      <c r="B8">
        <v>5</v>
      </c>
    </row>
    <row r="9" spans="1:3" ht="15.75" x14ac:dyDescent="0.25">
      <c r="A9" s="6" t="s">
        <v>25</v>
      </c>
      <c r="B9" s="18">
        <v>0.5</v>
      </c>
    </row>
    <row r="11" spans="1:3" ht="15.75" x14ac:dyDescent="0.25">
      <c r="A11" s="6" t="s">
        <v>19</v>
      </c>
      <c r="B11" s="6" t="s">
        <v>26</v>
      </c>
      <c r="C11" s="6" t="s">
        <v>30</v>
      </c>
    </row>
    <row r="12" spans="1:3" ht="15.75" x14ac:dyDescent="0.25">
      <c r="A12" s="1" t="s">
        <v>11</v>
      </c>
      <c r="B12" s="11">
        <v>4</v>
      </c>
      <c r="C12" s="11">
        <v>8</v>
      </c>
    </row>
    <row r="13" spans="1:3" ht="15.75" x14ac:dyDescent="0.25">
      <c r="A13" s="1" t="s">
        <v>12</v>
      </c>
      <c r="B13" s="11">
        <v>10</v>
      </c>
      <c r="C13" s="11">
        <v>20</v>
      </c>
    </row>
    <row r="14" spans="1:3" ht="15.75" x14ac:dyDescent="0.25">
      <c r="A14" s="1" t="s">
        <v>13</v>
      </c>
      <c r="B14" s="11">
        <v>6</v>
      </c>
      <c r="C14" s="11">
        <v>12</v>
      </c>
    </row>
    <row r="15" spans="1:3" x14ac:dyDescent="0.25">
      <c r="A15" s="11"/>
      <c r="B15" s="11"/>
      <c r="C15" s="11"/>
    </row>
    <row r="16" spans="1:3" x14ac:dyDescent="0.25">
      <c r="A16" s="7" t="s">
        <v>18</v>
      </c>
      <c r="B16" s="12">
        <f>SUM(B12:B14)</f>
        <v>20</v>
      </c>
      <c r="C16" s="12">
        <f>SUM(C12:C14)</f>
        <v>40</v>
      </c>
    </row>
  </sheetData>
  <mergeCells count="2">
    <mergeCell ref="A1:C1"/>
    <mergeCell ref="A2:C2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Button 1">
              <controlPr defaultSize="0" print="0" autoFill="0" autoPict="0" macro="[0]!Main_Menu">
                <anchor moveWithCells="1" sizeWithCells="1">
                  <from>
                    <xdr:col>2</xdr:col>
                    <xdr:colOff>247650</xdr:colOff>
                    <xdr:row>0</xdr:row>
                    <xdr:rowOff>142875</xdr:rowOff>
                  </from>
                  <to>
                    <xdr:col>2</xdr:col>
                    <xdr:colOff>1228725</xdr:colOff>
                    <xdr:row>1</xdr:row>
                    <xdr:rowOff>209550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C17"/>
  <sheetViews>
    <sheetView workbookViewId="0">
      <selection activeCell="F15" sqref="F15"/>
    </sheetView>
  </sheetViews>
  <sheetFormatPr defaultRowHeight="15" x14ac:dyDescent="0.25"/>
  <cols>
    <col min="1" max="1" width="27.7109375" bestFit="1" customWidth="1"/>
    <col min="2" max="2" width="14.85546875" bestFit="1" customWidth="1"/>
    <col min="3" max="3" width="21.7109375" bestFit="1" customWidth="1"/>
  </cols>
  <sheetData>
    <row r="1" spans="1:3" ht="28.5" x14ac:dyDescent="0.45">
      <c r="A1" s="26" t="s">
        <v>0</v>
      </c>
      <c r="B1" s="26"/>
      <c r="C1" s="26"/>
    </row>
    <row r="2" spans="1:3" ht="26.25" x14ac:dyDescent="0.4">
      <c r="A2" s="27" t="s">
        <v>2</v>
      </c>
      <c r="B2" s="27"/>
      <c r="C2" s="27"/>
    </row>
    <row r="4" spans="1:3" ht="15.75" x14ac:dyDescent="0.25">
      <c r="A4" s="6" t="s">
        <v>21</v>
      </c>
      <c r="B4" t="s">
        <v>47</v>
      </c>
    </row>
    <row r="6" spans="1:3" ht="15.75" x14ac:dyDescent="0.25">
      <c r="A6" s="6" t="s">
        <v>22</v>
      </c>
    </row>
    <row r="7" spans="1:3" ht="15.75" x14ac:dyDescent="0.25">
      <c r="A7" s="6" t="s">
        <v>23</v>
      </c>
      <c r="B7" s="10">
        <v>2000</v>
      </c>
    </row>
    <row r="8" spans="1:3" ht="15.75" x14ac:dyDescent="0.25">
      <c r="A8" s="6" t="s">
        <v>24</v>
      </c>
      <c r="B8">
        <v>5</v>
      </c>
    </row>
    <row r="9" spans="1:3" ht="15.75" x14ac:dyDescent="0.25">
      <c r="A9" s="6" t="s">
        <v>25</v>
      </c>
      <c r="B9" s="9">
        <v>0.5</v>
      </c>
    </row>
    <row r="11" spans="1:3" ht="15.75" x14ac:dyDescent="0.25">
      <c r="A11" s="6" t="s">
        <v>19</v>
      </c>
      <c r="B11" s="6" t="s">
        <v>26</v>
      </c>
      <c r="C11" s="6" t="s">
        <v>30</v>
      </c>
    </row>
    <row r="12" spans="1:3" ht="15.75" x14ac:dyDescent="0.25">
      <c r="A12" s="1" t="s">
        <v>14</v>
      </c>
      <c r="B12" s="11">
        <v>3</v>
      </c>
      <c r="C12" s="11">
        <v>6</v>
      </c>
    </row>
    <row r="13" spans="1:3" ht="15.75" x14ac:dyDescent="0.25">
      <c r="A13" s="1" t="s">
        <v>31</v>
      </c>
      <c r="B13" s="11">
        <v>6</v>
      </c>
      <c r="C13" s="11">
        <v>12</v>
      </c>
    </row>
    <row r="14" spans="1:3" ht="15.75" x14ac:dyDescent="0.25">
      <c r="A14" s="1" t="s">
        <v>16</v>
      </c>
      <c r="B14" s="11">
        <v>4</v>
      </c>
      <c r="C14" s="11">
        <v>8</v>
      </c>
    </row>
    <row r="15" spans="1:3" ht="15.75" x14ac:dyDescent="0.25">
      <c r="A15" s="1" t="s">
        <v>32</v>
      </c>
      <c r="B15" s="11">
        <v>5</v>
      </c>
      <c r="C15" s="11">
        <v>10</v>
      </c>
    </row>
    <row r="17" spans="1:3" x14ac:dyDescent="0.25">
      <c r="A17" s="7" t="s">
        <v>18</v>
      </c>
      <c r="B17" s="12">
        <f>SUM(B12:B15)</f>
        <v>18</v>
      </c>
      <c r="C17" s="12">
        <f>SUM(C12:C15)</f>
        <v>36</v>
      </c>
    </row>
  </sheetData>
  <mergeCells count="2">
    <mergeCell ref="A1:C1"/>
    <mergeCell ref="A2:C2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3" name="Button 1">
              <controlPr defaultSize="0" print="0" autoFill="0" autoPict="0" macro="[0]!Main_Menu">
                <anchor moveWithCells="1" sizeWithCells="1">
                  <from>
                    <xdr:col>2</xdr:col>
                    <xdr:colOff>266700</xdr:colOff>
                    <xdr:row>0</xdr:row>
                    <xdr:rowOff>152400</xdr:rowOff>
                  </from>
                  <to>
                    <xdr:col>2</xdr:col>
                    <xdr:colOff>1247775</xdr:colOff>
                    <xdr:row>1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C20"/>
  <sheetViews>
    <sheetView tabSelected="1" workbookViewId="0">
      <selection activeCell="E14" sqref="E14"/>
    </sheetView>
  </sheetViews>
  <sheetFormatPr defaultRowHeight="15" x14ac:dyDescent="0.25"/>
  <cols>
    <col min="1" max="1" width="33.85546875" bestFit="1" customWidth="1"/>
    <col min="2" max="2" width="11.42578125" bestFit="1" customWidth="1"/>
  </cols>
  <sheetData>
    <row r="1" spans="1:3" ht="28.5" x14ac:dyDescent="0.45">
      <c r="A1" s="26" t="s">
        <v>0</v>
      </c>
      <c r="B1" s="26"/>
      <c r="C1" s="21"/>
    </row>
    <row r="2" spans="1:3" ht="26.25" x14ac:dyDescent="0.4">
      <c r="A2" s="27" t="s">
        <v>35</v>
      </c>
      <c r="B2" s="27"/>
      <c r="C2" s="22"/>
    </row>
    <row r="4" spans="1:3" ht="15.75" x14ac:dyDescent="0.25">
      <c r="A4" s="1" t="s">
        <v>21</v>
      </c>
      <c r="B4" t="s">
        <v>46</v>
      </c>
    </row>
    <row r="5" spans="1:3" ht="15.75" x14ac:dyDescent="0.25">
      <c r="A5" s="1" t="s">
        <v>36</v>
      </c>
      <c r="B5" s="23">
        <v>42216</v>
      </c>
    </row>
    <row r="6" spans="1:3" ht="15.75" x14ac:dyDescent="0.25">
      <c r="A6" s="1"/>
    </row>
    <row r="7" spans="1:3" ht="15.75" x14ac:dyDescent="0.25">
      <c r="A7" s="1" t="s">
        <v>37</v>
      </c>
      <c r="B7">
        <f>'Data Entry #1'!C16</f>
        <v>40</v>
      </c>
    </row>
    <row r="8" spans="1:3" ht="15.75" x14ac:dyDescent="0.25">
      <c r="A8" s="1"/>
    </row>
    <row r="9" spans="1:3" ht="15.75" x14ac:dyDescent="0.25">
      <c r="A9" s="6" t="s">
        <v>22</v>
      </c>
    </row>
    <row r="10" spans="1:3" ht="15.75" x14ac:dyDescent="0.25">
      <c r="A10" s="1" t="s">
        <v>38</v>
      </c>
      <c r="B10" s="17">
        <v>2000</v>
      </c>
    </row>
    <row r="11" spans="1:3" ht="15.75" x14ac:dyDescent="0.25">
      <c r="A11" s="1" t="s">
        <v>39</v>
      </c>
      <c r="B11">
        <f>B7*'Data Entry #1'!B8</f>
        <v>200</v>
      </c>
    </row>
    <row r="12" spans="1:3" ht="15.75" x14ac:dyDescent="0.25">
      <c r="A12" s="1" t="s">
        <v>40</v>
      </c>
      <c r="B12" s="4">
        <f>Staff!K5+Staff!K6+Staff!K7</f>
        <v>535.51700000000005</v>
      </c>
    </row>
    <row r="13" spans="1:3" ht="15.75" x14ac:dyDescent="0.25">
      <c r="A13" s="1"/>
    </row>
    <row r="14" spans="1:3" ht="15.75" x14ac:dyDescent="0.25">
      <c r="A14" s="6" t="s">
        <v>42</v>
      </c>
      <c r="B14" s="19">
        <f>SUM(B10:B12)</f>
        <v>2735.5169999999998</v>
      </c>
    </row>
    <row r="15" spans="1:3" ht="15.75" x14ac:dyDescent="0.25">
      <c r="A15" s="1"/>
    </row>
    <row r="16" spans="1:3" ht="15.75" x14ac:dyDescent="0.25">
      <c r="A16" s="6" t="s">
        <v>45</v>
      </c>
      <c r="B16" s="4">
        <f>(B14*0.5)+B14</f>
        <v>4103.2754999999997</v>
      </c>
    </row>
    <row r="17" spans="1:2" ht="15.75" x14ac:dyDescent="0.25">
      <c r="A17" s="1"/>
    </row>
    <row r="18" spans="1:2" ht="16.5" thickBot="1" x14ac:dyDescent="0.3">
      <c r="A18" s="6" t="s">
        <v>44</v>
      </c>
      <c r="B18" s="20">
        <f>SUM(B14:B16)</f>
        <v>6838.7924999999996</v>
      </c>
    </row>
    <row r="19" spans="1:2" ht="16.5" thickTop="1" x14ac:dyDescent="0.25">
      <c r="A19" s="6"/>
    </row>
    <row r="20" spans="1:2" ht="15.75" x14ac:dyDescent="0.25">
      <c r="A20" s="6" t="s">
        <v>43</v>
      </c>
      <c r="B20" s="4">
        <f>B18/B7</f>
        <v>170.96981249999999</v>
      </c>
    </row>
  </sheetData>
  <mergeCells count="2">
    <mergeCell ref="A1:B1"/>
    <mergeCell ref="A2:B2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3" name="Button 1">
              <controlPr defaultSize="0" print="0" autoFill="0" autoPict="0" macro="[0]!Main_Menu">
                <anchor moveWithCells="1" sizeWithCells="1">
                  <from>
                    <xdr:col>1</xdr:col>
                    <xdr:colOff>552450</xdr:colOff>
                    <xdr:row>0</xdr:row>
                    <xdr:rowOff>152400</xdr:rowOff>
                  </from>
                  <to>
                    <xdr:col>3</xdr:col>
                    <xdr:colOff>161925</xdr:colOff>
                    <xdr:row>1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A1:C6"/>
  <sheetViews>
    <sheetView workbookViewId="0">
      <selection activeCell="H20" sqref="H20"/>
    </sheetView>
  </sheetViews>
  <sheetFormatPr defaultRowHeight="15" x14ac:dyDescent="0.25"/>
  <cols>
    <col min="1" max="1" width="11.42578125" bestFit="1" customWidth="1"/>
    <col min="2" max="2" width="9.7109375" bestFit="1" customWidth="1"/>
    <col min="3" max="3" width="11.85546875" bestFit="1" customWidth="1"/>
  </cols>
  <sheetData>
    <row r="1" spans="1:3" ht="28.5" x14ac:dyDescent="0.45">
      <c r="A1" s="26" t="s">
        <v>0</v>
      </c>
      <c r="B1" s="26"/>
      <c r="C1" s="26"/>
    </row>
    <row r="2" spans="1:3" ht="26.25" x14ac:dyDescent="0.4">
      <c r="A2" s="27" t="s">
        <v>48</v>
      </c>
      <c r="B2" s="27"/>
      <c r="C2" s="27"/>
    </row>
    <row r="4" spans="1:3" ht="15.75" x14ac:dyDescent="0.25">
      <c r="A4" s="2" t="s">
        <v>49</v>
      </c>
      <c r="B4" s="2" t="s">
        <v>50</v>
      </c>
      <c r="C4" s="2" t="s">
        <v>51</v>
      </c>
    </row>
    <row r="5" spans="1:3" ht="15.75" x14ac:dyDescent="0.25">
      <c r="A5" s="1" t="s">
        <v>53</v>
      </c>
      <c r="B5" s="1" t="s">
        <v>52</v>
      </c>
      <c r="C5" s="24">
        <v>41851</v>
      </c>
    </row>
    <row r="6" spans="1:3" ht="15.75" x14ac:dyDescent="0.25">
      <c r="A6" s="1" t="s">
        <v>54</v>
      </c>
      <c r="B6" s="1" t="s">
        <v>55</v>
      </c>
      <c r="C6" s="24">
        <v>41807</v>
      </c>
    </row>
  </sheetData>
  <mergeCells count="2">
    <mergeCell ref="A2:C2"/>
    <mergeCell ref="A1:C1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3" name="Button 1">
              <controlPr defaultSize="0" print="0" autoFill="0" autoPict="0" macro="[0]!Main_Menu">
                <anchor moveWithCells="1" sizeWithCells="1">
                  <from>
                    <xdr:col>2</xdr:col>
                    <xdr:colOff>609600</xdr:colOff>
                    <xdr:row>0</xdr:row>
                    <xdr:rowOff>161925</xdr:rowOff>
                  </from>
                  <to>
                    <xdr:col>4</xdr:col>
                    <xdr:colOff>190500</xdr:colOff>
                    <xdr:row>1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/>
  <dimension ref="A1:B8"/>
  <sheetViews>
    <sheetView workbookViewId="0">
      <selection activeCell="G11" sqref="G11"/>
    </sheetView>
  </sheetViews>
  <sheetFormatPr defaultRowHeight="15" x14ac:dyDescent="0.25"/>
  <cols>
    <col min="1" max="1" width="15.85546875" bestFit="1" customWidth="1"/>
    <col min="2" max="2" width="11.5703125" customWidth="1"/>
  </cols>
  <sheetData>
    <row r="1" spans="1:2" ht="28.5" x14ac:dyDescent="0.45">
      <c r="A1" s="26" t="s">
        <v>0</v>
      </c>
      <c r="B1" s="26"/>
    </row>
    <row r="2" spans="1:2" ht="26.25" x14ac:dyDescent="0.4">
      <c r="A2" s="27" t="s">
        <v>59</v>
      </c>
      <c r="B2" s="27"/>
    </row>
    <row r="4" spans="1:2" ht="15.75" x14ac:dyDescent="0.25">
      <c r="A4" s="1" t="s">
        <v>57</v>
      </c>
      <c r="B4" s="17">
        <v>2000</v>
      </c>
    </row>
    <row r="5" spans="1:2" ht="15.75" x14ac:dyDescent="0.25">
      <c r="A5" s="1" t="s">
        <v>58</v>
      </c>
      <c r="B5">
        <v>200</v>
      </c>
    </row>
    <row r="6" spans="1:2" ht="15.75" x14ac:dyDescent="0.25">
      <c r="A6" s="1" t="s">
        <v>40</v>
      </c>
      <c r="B6" s="4">
        <v>535.52</v>
      </c>
    </row>
    <row r="7" spans="1:2" ht="15.75" x14ac:dyDescent="0.25">
      <c r="A7" s="1" t="s">
        <v>41</v>
      </c>
      <c r="B7" s="4">
        <v>4103.28</v>
      </c>
    </row>
    <row r="8" spans="1:2" ht="15.75" x14ac:dyDescent="0.25">
      <c r="A8" s="1" t="s">
        <v>56</v>
      </c>
      <c r="B8">
        <v>6838.79</v>
      </c>
    </row>
  </sheetData>
  <mergeCells count="2">
    <mergeCell ref="A1:B1"/>
    <mergeCell ref="A2:B2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Button 1">
              <controlPr defaultSize="0" print="0" autoFill="0" autoPict="0" macro="[0]!Main_Menu">
                <anchor moveWithCells="1" sizeWithCells="1">
                  <from>
                    <xdr:col>2</xdr:col>
                    <xdr:colOff>47625</xdr:colOff>
                    <xdr:row>0</xdr:row>
                    <xdr:rowOff>171450</xdr:rowOff>
                  </from>
                  <to>
                    <xdr:col>3</xdr:col>
                    <xdr:colOff>419100</xdr:colOff>
                    <xdr:row>1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Charts</vt:lpstr>
      </vt:variant>
      <vt:variant>
        <vt:i4>1</vt:i4>
      </vt:variant>
    </vt:vector>
  </HeadingPairs>
  <TitlesOfParts>
    <vt:vector size="8" baseType="lpstr">
      <vt:lpstr>Main Menu</vt:lpstr>
      <vt:lpstr>Staff</vt:lpstr>
      <vt:lpstr>Data Entry #1</vt:lpstr>
      <vt:lpstr>Data Entry #2</vt:lpstr>
      <vt:lpstr>Breakdown of costs</vt:lpstr>
      <vt:lpstr>Client List</vt:lpstr>
      <vt:lpstr>Pie Graph Data </vt:lpstr>
      <vt:lpstr>Pie Chart</vt:lpstr>
    </vt:vector>
  </TitlesOfParts>
  <Company>DEECD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cp:lastPrinted>2015-07-22T23:40:46Z</cp:lastPrinted>
  <dcterms:created xsi:type="dcterms:W3CDTF">2015-07-15T23:05:22Z</dcterms:created>
  <dcterms:modified xsi:type="dcterms:W3CDTF">2015-07-23T00:14:54Z</dcterms:modified>
</cp:coreProperties>
</file>